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6380" windowHeight="8190" tabRatio="317" activeTab="0"/>
  </bookViews>
  <sheets>
    <sheet name="Sheet1" sheetId="1" r:id="rId1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<sst xmlns="http://schemas.openxmlformats.org/spreadsheetml/2006/main" count="35" uniqueCount="26">
  <si>
    <t>SYMBOL</t>
  </si>
  <si>
    <t>LAST</t>
  </si>
  <si>
    <t>Relative Ratio</t>
  </si>
  <si>
    <t>Percent</t>
  </si>
  <si>
    <t>NYSE</t>
  </si>
  <si>
    <t>$UVOL</t>
  </si>
  <si>
    <t>NASDAQ</t>
  </si>
  <si>
    <t>$UVOL/Q</t>
  </si>
  <si>
    <t>Diff (U-D)</t>
  </si>
  <si>
    <t>: 1</t>
  </si>
  <si>
    <t>$DVOL</t>
  </si>
  <si>
    <t>$DVOL/Q</t>
  </si>
  <si>
    <t>$TVOL</t>
  </si>
  <si>
    <t>$TVOL/Q</t>
  </si>
  <si>
    <t>$ADVN</t>
  </si>
  <si>
    <t>$ADVN/Q</t>
  </si>
  <si>
    <t>Diff (A-D)</t>
  </si>
  <si>
    <t>$DECN</t>
  </si>
  <si>
    <t>$DECN/Q</t>
  </si>
  <si>
    <t>$TRIN</t>
  </si>
  <si>
    <t>$TRIN/Q</t>
  </si>
  <si>
    <t>DJX</t>
  </si>
  <si>
    <t>VIX</t>
  </si>
  <si>
    <t>SPX</t>
  </si>
  <si>
    <t>RUT</t>
  </si>
  <si>
    <t>NDX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</si>
</sst>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u val="single"/>
      <sz val="10"/>
      <color indexed="11"/>
      <name val="Arial"/>
      <family val="2"/>
    </font>
    <font>
      <b/>
      <sz val="10"/>
      <color indexed="11"/>
      <name val="Arial"/>
      <family val="2"/>
    </font>
    <font>
      <sz val="10"/>
      <color indexed="60"/>
      <name val="Arial"/>
      <family val="2"/>
    </font>
    <font>
      <sz val="10"/>
      <color indexed="13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 style="medium">
        <color indexed="14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thin">
        <color indexed="15"/>
      </top>
      <bottom style="medium">
        <color indexed="14"/>
      </bottom>
    </border>
    <border>
      <left>
        <color indexed="63"/>
      </left>
      <right style="medium">
        <color indexed="14"/>
      </right>
      <top style="thin">
        <color indexed="15"/>
      </top>
      <bottom style="medium">
        <color indexed="14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24" borderId="0" xfId="0" applyFont="1" applyFill="1" applyBorder="1" applyAlignment="1">
      <alignment/>
    </xf>
    <xf numFmtId="3" fontId="18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 vertical="center"/>
    </xf>
    <xf numFmtId="3" fontId="19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wrapText="1"/>
    </xf>
    <xf numFmtId="0" fontId="18" fillId="24" borderId="10" xfId="0" applyFont="1" applyFill="1" applyBorder="1" applyAlignment="1">
      <alignment/>
    </xf>
    <xf numFmtId="164" fontId="18" fillId="24" borderId="11" xfId="0" applyNumberFormat="1" applyFont="1" applyFill="1" applyBorder="1" applyAlignment="1">
      <alignment/>
    </xf>
    <xf numFmtId="0" fontId="0" fillId="24" borderId="12" xfId="0" applyFont="1" applyFill="1" applyBorder="1" applyAlignment="1">
      <alignment/>
    </xf>
    <xf numFmtId="3" fontId="21" fillId="25" borderId="0" xfId="0" applyNumberFormat="1" applyFont="1" applyFill="1" applyBorder="1" applyAlignment="1">
      <alignment/>
    </xf>
    <xf numFmtId="165" fontId="18" fillId="24" borderId="13" xfId="0" applyNumberFormat="1" applyFont="1" applyFill="1" applyBorder="1" applyAlignment="1">
      <alignment horizontal="right"/>
    </xf>
    <xf numFmtId="0" fontId="18" fillId="24" borderId="13" xfId="0" applyFont="1" applyFill="1" applyBorder="1" applyAlignment="1">
      <alignment horizontal="left"/>
    </xf>
    <xf numFmtId="164" fontId="18" fillId="24" borderId="14" xfId="0" applyNumberFormat="1" applyFont="1" applyFill="1" applyBorder="1" applyAlignment="1">
      <alignment/>
    </xf>
    <xf numFmtId="0" fontId="18" fillId="24" borderId="15" xfId="0" applyFont="1" applyFill="1" applyBorder="1" applyAlignment="1">
      <alignment/>
    </xf>
    <xf numFmtId="2" fontId="18" fillId="24" borderId="0" xfId="0" applyNumberFormat="1" applyFont="1" applyFill="1" applyBorder="1" applyAlignment="1">
      <alignment/>
    </xf>
    <xf numFmtId="164" fontId="18" fillId="24" borderId="16" xfId="0" applyNumberFormat="1" applyFont="1" applyFill="1" applyBorder="1" applyAlignment="1">
      <alignment/>
    </xf>
    <xf numFmtId="0" fontId="18" fillId="24" borderId="17" xfId="0" applyFont="1" applyFill="1" applyBorder="1" applyAlignment="1">
      <alignment/>
    </xf>
    <xf numFmtId="3" fontId="18" fillId="24" borderId="18" xfId="0" applyNumberFormat="1" applyFont="1" applyFill="1" applyBorder="1" applyAlignment="1">
      <alignment/>
    </xf>
    <xf numFmtId="0" fontId="18" fillId="24" borderId="19" xfId="0" applyFont="1" applyFill="1" applyBorder="1" applyAlignment="1">
      <alignment/>
    </xf>
    <xf numFmtId="164" fontId="18" fillId="24" borderId="20" xfId="0" applyNumberFormat="1" applyFont="1" applyFill="1" applyBorder="1" applyAlignment="1">
      <alignment/>
    </xf>
    <xf numFmtId="0" fontId="22" fillId="24" borderId="12" xfId="0" applyFont="1" applyFill="1" applyBorder="1" applyAlignment="1">
      <alignment/>
    </xf>
    <xf numFmtId="3" fontId="22" fillId="16" borderId="0" xfId="0" applyNumberFormat="1" applyFont="1" applyFill="1" applyBorder="1" applyAlignment="1">
      <alignment/>
    </xf>
    <xf numFmtId="0" fontId="18" fillId="24" borderId="21" xfId="0" applyFont="1" applyFill="1" applyBorder="1" applyAlignment="1">
      <alignment horizontal="left"/>
    </xf>
    <xf numFmtId="164" fontId="18" fillId="24" borderId="22" xfId="0" applyNumberFormat="1" applyFont="1" applyFill="1" applyBorder="1" applyAlignment="1">
      <alignment/>
    </xf>
    <xf numFmtId="0" fontId="18" fillId="24" borderId="23" xfId="0" applyFont="1" applyFill="1" applyBorder="1" applyAlignment="1">
      <alignment/>
    </xf>
    <xf numFmtId="164" fontId="18" fillId="24" borderId="24" xfId="0" applyNumberFormat="1" applyFont="1" applyFill="1" applyBorder="1" applyAlignment="1">
      <alignment/>
    </xf>
    <xf numFmtId="0" fontId="18" fillId="24" borderId="25" xfId="0" applyFont="1" applyFill="1" applyBorder="1" applyAlignment="1">
      <alignment/>
    </xf>
    <xf numFmtId="166" fontId="18" fillId="24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center" vertical="center"/>
    </xf>
    <xf numFmtId="10" fontId="18" fillId="24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showGridLines="0" showRowColHeaders="0" tabSelected="1" zoomScale="120" zoomScaleNormal="120" zoomScalePageLayoutView="0" workbookViewId="0" topLeftCell="A1">
      <selection activeCell="K6" sqref="K6:K7"/>
    </sheetView>
  </sheetViews>
  <sheetFormatPr defaultColWidth="9.140625" defaultRowHeight="12.75"/>
  <cols>
    <col min="1" max="1" width="1.8515625" style="1" customWidth="1"/>
    <col min="2" max="2" width="6.57421875" style="1" customWidth="1"/>
    <col min="3" max="3" width="9.00390625" style="1" customWidth="1"/>
    <col min="4" max="4" width="12.00390625" style="2" customWidth="1"/>
    <col min="5" max="5" width="5.7109375" style="2" customWidth="1"/>
    <col min="6" max="6" width="3.00390625" style="1" customWidth="1"/>
    <col min="7" max="7" width="7.7109375" style="1" customWidth="1"/>
    <col min="8" max="8" width="2.28125" style="1" customWidth="1"/>
    <col min="9" max="9" width="9.140625" style="1" customWidth="1"/>
    <col min="10" max="10" width="9.00390625" style="1" customWidth="1"/>
    <col min="11" max="11" width="10.421875" style="2" customWidth="1"/>
    <col min="12" max="12" width="5.57421875" style="2" customWidth="1"/>
    <col min="13" max="13" width="3.00390625" style="1" customWidth="1"/>
    <col min="14" max="14" width="8.421875" style="1" customWidth="1"/>
    <col min="15" max="16384" width="9.140625" style="1" customWidth="1"/>
  </cols>
  <sheetData>
    <row r="1" ht="3" customHeight="1"/>
    <row r="2" spans="3:14" ht="22.5" customHeight="1">
      <c r="C2" s="3" t="s">
        <v>0</v>
      </c>
      <c r="D2" s="4" t="s">
        <v>1</v>
      </c>
      <c r="E2" s="31" t="s">
        <v>2</v>
      </c>
      <c r="F2" s="31"/>
      <c r="G2" s="5" t="s">
        <v>3</v>
      </c>
      <c r="J2" s="3" t="s">
        <v>0</v>
      </c>
      <c r="K2" s="4" t="s">
        <v>1</v>
      </c>
      <c r="L2" s="31" t="s">
        <v>2</v>
      </c>
      <c r="M2" s="31"/>
      <c r="N2" s="5" t="s">
        <v>3</v>
      </c>
    </row>
    <row r="3" ht="2.25" customHeight="1" thickBot="1"/>
    <row r="4" spans="2:14" ht="13.5" thickBot="1">
      <c r="B4" s="32" t="s">
        <v>4</v>
      </c>
      <c r="C4" s="6" t="s">
        <v>5</v>
      </c>
      <c r="D4">
        <f>_xlfn.RTD("tos.rtd",,"LAST",C4)</f>
        <v>80486</v>
      </c>
      <c r="E4" s="1"/>
      <c r="G4" s="7">
        <f>D4/D7</f>
        <v>0.37235834042710686</v>
      </c>
      <c r="I4" s="32" t="s">
        <v>6</v>
      </c>
      <c r="J4" s="6" t="s">
        <v>7</v>
      </c>
      <c r="K4">
        <f>_xlfn.RTD("tos.rtd",,"LAST",J4)</f>
        <v>74225</v>
      </c>
      <c r="N4" s="7">
        <f>K4/K7</f>
        <v>0.41112317355518385</v>
      </c>
    </row>
    <row r="5" spans="2:14" ht="13.5" thickBot="1">
      <c r="B5" s="32"/>
      <c r="C5" s="8" t="s">
        <v>8</v>
      </c>
      <c r="D5" s="9">
        <f>D4-D6</f>
        <v>-52462</v>
      </c>
      <c r="E5" s="10">
        <f>IF(D4/D6&gt;1,D4/D6,-(D6/D4))</f>
        <v>-1.6518152225231717</v>
      </c>
      <c r="F5" s="11" t="s">
        <v>9</v>
      </c>
      <c r="G5" s="12"/>
      <c r="I5" s="32"/>
      <c r="J5" s="8" t="s">
        <v>8</v>
      </c>
      <c r="K5" s="9">
        <f>K4-K6</f>
        <v>-27661</v>
      </c>
      <c r="L5" s="10">
        <f>IF(K4/K6&gt;1,K4/K6,-(K6/K4))</f>
        <v>-1.3726641966992252</v>
      </c>
      <c r="M5" s="11" t="s">
        <v>9</v>
      </c>
      <c r="N5" s="12"/>
    </row>
    <row r="6" spans="2:14" ht="13.5" thickBot="1">
      <c r="B6" s="32"/>
      <c r="C6" s="13" t="s">
        <v>10</v>
      </c>
      <c r="D6">
        <f>_xlfn.RTD("tos.rtd",,"LAST",C6)</f>
        <v>132948</v>
      </c>
      <c r="E6" s="14"/>
      <c r="G6" s="15">
        <f>D6/D7</f>
        <v>0.6150671749509604</v>
      </c>
      <c r="I6" s="32"/>
      <c r="J6" s="13" t="s">
        <v>11</v>
      </c>
      <c r="K6">
        <f>_xlfn.RTD("tos.rtd",,"LAST",J6)</f>
        <v>101886</v>
      </c>
      <c r="L6" s="14"/>
      <c r="N6" s="15">
        <f>K6/K7</f>
        <v>0.5643340607725627</v>
      </c>
    </row>
    <row r="7" spans="2:12" ht="13.5" thickBot="1">
      <c r="B7" s="32"/>
      <c r="C7" s="16" t="s">
        <v>12</v>
      </c>
      <c r="D7" s="17">
        <f>_xlfn.RTD("tos.rtd",,"LAST",C7)</f>
        <v>216152</v>
      </c>
      <c r="E7" s="14"/>
      <c r="I7" s="32"/>
      <c r="J7" s="16" t="s">
        <v>13</v>
      </c>
      <c r="K7" s="17">
        <f>_xlfn.RTD("tos.rtd",,"LAST",J7)</f>
        <v>180542</v>
      </c>
      <c r="L7" s="14"/>
    </row>
    <row r="8" spans="2:12" ht="13.5" thickBot="1">
      <c r="B8" s="32"/>
      <c r="E8" s="14"/>
      <c r="I8" s="32"/>
      <c r="L8" s="14"/>
    </row>
    <row r="9" spans="2:14" ht="13.5" thickBot="1">
      <c r="B9" s="32"/>
      <c r="C9" s="18" t="s">
        <v>14</v>
      </c>
      <c r="D9">
        <f>_xlfn.RTD("tos.rtd",,"LAST",C9)</f>
        <v>1016</v>
      </c>
      <c r="E9" s="14"/>
      <c r="G9" s="19">
        <f>D9/(D9+D11)</f>
        <v>0.362339514978602</v>
      </c>
      <c r="I9" s="32"/>
      <c r="J9" s="18" t="s">
        <v>15</v>
      </c>
      <c r="K9">
        <f>_xlfn.RTD("tos.rtd",,"LAST",J9)</f>
        <v>1208</v>
      </c>
      <c r="L9" s="14"/>
      <c r="N9" s="19">
        <f>K9/(K9+K11)</f>
        <v>0.45914101102242494</v>
      </c>
    </row>
    <row r="10" spans="2:14" ht="13.5" thickBot="1">
      <c r="B10" s="32"/>
      <c r="C10" s="20" t="s">
        <v>16</v>
      </c>
      <c r="D10" s="21">
        <f>D9-D11</f>
        <v>-772</v>
      </c>
      <c r="E10" s="10">
        <f>IF(D9/D11&gt;1,D9/D11,-(D11/D9))</f>
        <v>-1.7598425196850394</v>
      </c>
      <c r="F10" s="22" t="s">
        <v>9</v>
      </c>
      <c r="G10" s="23"/>
      <c r="I10" s="32"/>
      <c r="J10" s="20" t="s">
        <v>16</v>
      </c>
      <c r="K10" s="21">
        <f>K9-K11</f>
        <v>-215</v>
      </c>
      <c r="L10" s="10">
        <f>IF(K9/K11&gt;1,K9/K11,-(K11/K9))</f>
        <v>-1.1779801324503312</v>
      </c>
      <c r="M10" s="22" t="s">
        <v>9</v>
      </c>
      <c r="N10" s="23"/>
    </row>
    <row r="11" spans="2:14" ht="13.5" thickBot="1">
      <c r="B11" s="32"/>
      <c r="C11" s="24" t="s">
        <v>17</v>
      </c>
      <c r="D11">
        <f>_xlfn.RTD("tos.rtd",,"LAST",C11)</f>
        <v>1788</v>
      </c>
      <c r="G11" s="25">
        <f>D11/(D9+D11)</f>
        <v>0.637660485021398</v>
      </c>
      <c r="I11" s="32"/>
      <c r="J11" s="24" t="s">
        <v>18</v>
      </c>
      <c r="K11">
        <f>_xlfn.RTD("tos.rtd",,"LAST",J11)</f>
        <v>1423</v>
      </c>
      <c r="N11" s="25">
        <f>K11/(K9+K11)</f>
        <v>0.5408589889775751</v>
      </c>
    </row>
    <row r="12" spans="2:9" ht="13.5" thickBot="1">
      <c r="B12" s="32"/>
      <c r="I12" s="32"/>
    </row>
    <row r="13" spans="2:12" ht="13.5" thickBot="1">
      <c r="B13" s="32"/>
      <c r="C13" s="26" t="s">
        <v>19</v>
      </c>
      <c r="D13">
        <f>_xlfn.RTD("tos.rtd",,"LAST",C13)</f>
        <v>0.94</v>
      </c>
      <c r="E13" s="27"/>
      <c r="I13" s="32"/>
      <c r="J13" s="26" t="s">
        <v>20</v>
      </c>
      <c r="K13">
        <f>_xlfn.RTD("tos.rtd",,"LAST",J13)</f>
        <v>1.17</v>
      </c>
      <c r="L13" s="27"/>
    </row>
    <row r="14" ht="6.75" customHeight="1">
      <c r="B14" s="28"/>
    </row>
    <row r="15" spans="2:14" ht="12.75">
      <c r="B15" s="28"/>
      <c r="C15" s="1" t="s">
        <v>21</v>
      </c>
      <c r="D15">
        <f>_xlfn.RTD("tos.rtd",,"LAST",C15)</f>
        <v>247.22</v>
      </c>
      <c r="E15" s="30">
        <f>_xlfn.RTD("tos.rtd",,"NET_CHANGE",C15)</f>
        <v>-1.77</v>
      </c>
      <c r="F15" s="30"/>
      <c r="G15" s="29">
        <f>E15/D15</f>
        <v>-0.007159614917886903</v>
      </c>
      <c r="J15" s="1" t="s">
        <v>25</v>
      </c>
      <c r="K15">
        <f>_xlfn.RTD("tos.rtd",,"LAST",J15)</f>
        <v>6878.6638</v>
      </c>
      <c r="L15" s="30">
        <f>_xlfn.RTD("tos.rtd",,"NET_CHANGE",J15)</f>
        <v>-85.7089</v>
      </c>
      <c r="M15" s="30"/>
      <c r="N15" s="29">
        <f>L15/K15</f>
        <v>-0.012460108894986261</v>
      </c>
    </row>
    <row r="16" spans="2:14" ht="12.75">
      <c r="B16" s="28"/>
      <c r="C16" s="1" t="s">
        <v>23</v>
      </c>
      <c r="D16">
        <f>_xlfn.RTD("tos.rtd",,"LAST",C16)</f>
        <v>2712.31</v>
      </c>
      <c r="E16" s="30">
        <f>_xlfn.RTD("tos.rtd",,"NET_CHANGE",C16)</f>
        <v>-17.82</v>
      </c>
      <c r="F16" s="30"/>
      <c r="G16" s="29">
        <f>E16/D16</f>
        <v>-0.006570045459405452</v>
      </c>
      <c r="J16" s="1" t="s">
        <v>22</v>
      </c>
      <c r="K16">
        <f>_xlfn.RTD("tos.rtd",,"LAST",J16)</f>
        <v>14.18</v>
      </c>
      <c r="L16" s="30">
        <f>_xlfn.RTD("tos.rtd",,"NET_CHANGE",J16)</f>
        <v>1.25</v>
      </c>
      <c r="M16" s="30"/>
      <c r="N16" s="29">
        <f>L16/K16</f>
        <v>0.08815232722143865</v>
      </c>
    </row>
    <row r="17" spans="2:7" ht="12.75">
      <c r="B17" s="28"/>
      <c r="C17" s="1" t="s">
        <v>24</v>
      </c>
      <c r="D17">
        <f>_xlfn.RTD("tos.rtd",,"LAST",C17)</f>
        <v>1601.7556</v>
      </c>
      <c r="E17" s="30">
        <f>_xlfn.RTD("tos.rtd",,"NET_CHANGE",C17)</f>
        <v>1.41185</v>
      </c>
      <c r="F17" s="30"/>
      <c r="G17" s="29">
        <f>E17/D17</f>
        <v>0.000881439090957447</v>
      </c>
    </row>
    <row r="18" ht="12.75">
      <c r="B18" s="28"/>
    </row>
  </sheetData>
  <sheetProtection/>
  <mergeCells count="9">
    <mergeCell ref="E16:F16"/>
    <mergeCell ref="E17:F17"/>
    <mergeCell ref="L16:M16"/>
    <mergeCell ref="E2:F2"/>
    <mergeCell ref="L2:M2"/>
    <mergeCell ref="B4:B13"/>
    <mergeCell ref="I4:I13"/>
    <mergeCell ref="E15:F15"/>
    <mergeCell ref="L15:M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petehahn</dc:creator>
  <cp:keywords/>
  <dc:description/>
  <cp:lastModifiedBy>petehahn</cp:lastModifiedBy>
  <dcterms:created xsi:type="dcterms:W3CDTF">2015-06-12T16:45:58Z</dcterms:created>
  <dcterms:modified xsi:type="dcterms:W3CDTF">2018-05-15T15:25:13Z</dcterms:modified>
  <cp:category/>
  <cp:version/>
  <cp:contentType/>
  <cp:contentStatus/>
</cp:coreProperties>
</file>